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ate1904="1"/>
  <bookViews>
    <workbookView xWindow="0" yWindow="0" windowWidth="23250" windowHeight="12000"/>
  </bookViews>
  <sheets>
    <sheet name="Расчёт - Расчёт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2" i="1" l="1"/>
  <c r="B8" i="1" l="1"/>
  <c r="C8" i="1"/>
  <c r="B9" i="1" l="1"/>
  <c r="C9" i="1" l="1"/>
  <c r="C10" i="1" s="1"/>
  <c r="B10" i="1"/>
  <c r="C12" i="1" l="1"/>
  <c r="C14" i="1" s="1"/>
  <c r="C17" i="1" s="1"/>
  <c r="C18" i="1" s="1"/>
</calcChain>
</file>

<file path=xl/sharedStrings.xml><?xml version="1.0" encoding="utf-8"?>
<sst xmlns="http://schemas.openxmlformats.org/spreadsheetml/2006/main" count="25" uniqueCount="25">
  <si>
    <t>Бензин</t>
  </si>
  <si>
    <t>Газ</t>
  </si>
  <si>
    <t>Примечание</t>
  </si>
  <si>
    <t>Расход, л/100 км</t>
  </si>
  <si>
    <t>Фактический эксплуатационный расход</t>
  </si>
  <si>
    <t>Цена, руб./л</t>
  </si>
  <si>
    <t>Пробег на бензине, %</t>
  </si>
  <si>
    <t>ТО ГБО, руб./км</t>
  </si>
  <si>
    <t>Перепробег, %</t>
  </si>
  <si>
    <t>Стоимость км (топливо), руб.</t>
  </si>
  <si>
    <t>Стоимость км, кроме топлива, руб.</t>
  </si>
  <si>
    <t>Эксплуатационные затраты на километр пути за вычетом расходов на топливо</t>
  </si>
  <si>
    <t>Стоимость км с учётом пробега на бензине и перепробега</t>
  </si>
  <si>
    <t>Общая экономия, руб./км</t>
  </si>
  <si>
    <t>Стоимость установки ГБО, руб.</t>
  </si>
  <si>
    <t>Окупаемость, км</t>
  </si>
  <si>
    <t>Общий пробег, км</t>
  </si>
  <si>
    <t>Планируемый пробег на автомобиле после установки ГБО</t>
  </si>
  <si>
    <t>Чистая экономия, руб.</t>
  </si>
  <si>
    <t>Чистая экономия, руб./км</t>
  </si>
  <si>
    <t>Стоимость ТО / межсервисный интервал (4000 руб. каждые 10 000 км = 0,4)</t>
  </si>
  <si>
    <t>Перепробег, связанный с удаленностью газовой заправки</t>
  </si>
  <si>
    <t>Стоимость «приведенного» километра с учетом перепробега</t>
  </si>
  <si>
    <t>С учетом всего вышеперечисленного</t>
  </si>
  <si>
    <t>С учетом стоимости установки ГБО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</si>
</sst>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р.-419]"/>
    <numFmt numFmtId="165" formatCode="#,##0%"/>
  </numFmts>
  <fonts count="4">
    <font>
      <sz val="11"/>
      <color rgb="FF000000"/>
      <name val="Helvetica Neue"/>
    </font>
    <font>
      <sz val="10"/>
      <color rgb="FF000000"/>
      <name val="Helvetica Neue"/>
    </font>
    <font>
      <sz val="8"/>
      <color rgb="FF000000"/>
      <name val="Helvetica Neue"/>
    </font>
    <font>
      <b/>
      <sz val="8"/>
      <color rgb="FF00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FF7A9"/>
      </patternFill>
    </fill>
    <fill>
      <patternFill patternType="solid">
        <fgColor rgb="FFEFF7A9"/>
        <bgColor rgb="FFCCFFCC"/>
      </patternFill>
    </fill>
    <fill>
      <patternFill patternType="solid">
        <fgColor rgb="FFFFFFFF"/>
        <bgColor rgb="FFE6E6E6"/>
      </patternFill>
    </fill>
  </fills>
  <borders count="2">
    <border>
      <left/>
      <right/>
      <top/>
      <bottom/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</borders>
  <cellStyleXfs count="1">
    <xf numFmtId="0" fontId="0" fillId="0" borderId="0">
      <alignment vertical="top"/>
    </xf>
  </cellStyleXfs>
  <cellXfs count="16">
    <xf numFmtId="0" fontId="0" fillId="0" borderId="0" xfId="0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DCDCD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FF7A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231480</xdr:colOff>
      <xdr:row>0</xdr:row>
      <xdr:rowOff>0</xdr:rowOff>
    </xdr:from>
    <xdr:to>
      <xdr:col>3</xdr:col>
      <xdr:colOff>3920040</xdr:colOff>
      <xdr:row>14</xdr:row>
      <xdr:rowOff>119850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31480" y="223560"/>
          <a:ext cx="7806240" cy="288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50760" tIns="50760" rIns="50760" bIns="50760">
          <a:noAutofit/>
        </a:bodyPr>
        <a:lstStyle/>
        <a:p>
          <a:pPr algn="ctr"/>
          <a:endParaRPr lang="en-US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3"/>
  <sheetViews>
    <sheetView showGridLines="0" tabSelected="1" zoomScaleNormal="100" workbookViewId="0">
      <selection activeCell="D18" sqref="D18"/>
    </sheetView>
  </sheetViews>
  <sheetFormatPr defaultRowHeight="14.25"/>
  <cols>
    <col min="1" max="1" width="26.125" style="1" customWidth="1"/>
    <col min="2" max="2" width="8.125" style="1" customWidth="1"/>
    <col min="3" max="3" width="12.125" style="1" customWidth="1"/>
    <col min="4" max="4" width="57.125" style="1" customWidth="1"/>
    <col min="5" max="255" width="10.25" style="1" customWidth="1"/>
    <col min="256" max="1024" width="11" customWidth="1"/>
  </cols>
  <sheetData>
    <row r="1" spans="1:6" ht="14.25" customHeight="1">
      <c r="A1" s="3"/>
      <c r="B1" s="3" t="s">
        <v>0</v>
      </c>
      <c r="C1" s="3" t="s">
        <v>1</v>
      </c>
      <c r="D1" s="3" t="s">
        <v>2</v>
      </c>
      <c r="E1" s="2"/>
      <c r="F1" s="2"/>
    </row>
    <row r="2" spans="1:6" ht="14.25" customHeight="1">
      <c r="A2" s="4" t="s">
        <v>3</v>
      </c>
      <c r="B2" s="5">
        <v>11</v>
      </c>
      <c r="C2" s="6">
        <f>B2*1.1</f>
        <v>12.100000000000001</v>
      </c>
      <c r="D2" s="6" t="s">
        <v>4</v>
      </c>
      <c r="E2" s="2"/>
      <c r="F2" s="2"/>
    </row>
    <row r="3" spans="1:6" ht="14.25" customHeight="1">
      <c r="A3" s="4" t="s">
        <v>5</v>
      </c>
      <c r="B3" s="7">
        <v>45</v>
      </c>
      <c r="C3" s="7">
        <v>22.5</v>
      </c>
      <c r="D3" s="6"/>
      <c r="E3" s="2"/>
      <c r="F3" s="2"/>
    </row>
    <row r="4" spans="1:6" ht="14.25" customHeight="1">
      <c r="A4" s="4" t="s">
        <v>6</v>
      </c>
      <c r="B4" s="8"/>
      <c r="C4" s="9">
        <v>0.12</v>
      </c>
      <c r="D4" s="10"/>
      <c r="E4" s="2"/>
      <c r="F4" s="2"/>
    </row>
    <row r="5" spans="1:6" ht="14.25" customHeight="1">
      <c r="A5" s="4" t="s">
        <v>7</v>
      </c>
      <c r="B5" s="8"/>
      <c r="C5" s="7">
        <v>0.4</v>
      </c>
      <c r="D5" s="6" t="s">
        <v>20</v>
      </c>
      <c r="E5" s="2"/>
      <c r="F5" s="2"/>
    </row>
    <row r="6" spans="1:6" ht="14.25" customHeight="1">
      <c r="A6" s="4" t="s">
        <v>8</v>
      </c>
      <c r="B6" s="8"/>
      <c r="C6" s="9">
        <v>0.03</v>
      </c>
      <c r="D6" s="10" t="s">
        <v>21</v>
      </c>
      <c r="E6" s="2"/>
      <c r="F6" s="2"/>
    </row>
    <row r="7" spans="1:6" ht="14.25" customHeight="1">
      <c r="A7" s="4"/>
      <c r="B7" s="8"/>
      <c r="C7" s="8"/>
      <c r="D7" s="8"/>
      <c r="E7" s="2"/>
      <c r="F7" s="2"/>
    </row>
    <row r="8" spans="1:6" ht="14.25" customHeight="1">
      <c r="A8" s="4" t="s">
        <v>9</v>
      </c>
      <c r="B8" s="11">
        <f>B3*B2/100</f>
        <v>4.95</v>
      </c>
      <c r="C8" s="11">
        <f>C3*C2/100</f>
        <v>2.7225000000000006</v>
      </c>
      <c r="D8" s="6"/>
      <c r="E8" s="2"/>
      <c r="F8" s="2"/>
    </row>
    <row r="9" spans="1:6" ht="14.25" customHeight="1">
      <c r="A9" s="4" t="s">
        <v>10</v>
      </c>
      <c r="B9" s="11">
        <f>B8</f>
        <v>4.95</v>
      </c>
      <c r="C9" s="11">
        <f>B9+C5</f>
        <v>5.3500000000000005</v>
      </c>
      <c r="D9" s="6" t="s">
        <v>11</v>
      </c>
      <c r="E9" s="2"/>
      <c r="F9" s="2"/>
    </row>
    <row r="10" spans="1:6" ht="26.25" customHeight="1">
      <c r="A10" s="4" t="s">
        <v>12</v>
      </c>
      <c r="B10" s="11">
        <f>B8+B9</f>
        <v>9.9</v>
      </c>
      <c r="C10" s="11">
        <f>(C8*(1-C4)+B8*C4+C9)*(1+C6)</f>
        <v>8.5899940000000008</v>
      </c>
      <c r="D10" s="6" t="s">
        <v>22</v>
      </c>
      <c r="E10" s="2"/>
      <c r="F10" s="2"/>
    </row>
    <row r="11" spans="1:6" ht="14.25" customHeight="1">
      <c r="A11" s="4"/>
      <c r="B11" s="8"/>
      <c r="C11" s="8"/>
      <c r="D11" s="8"/>
      <c r="E11" s="2"/>
      <c r="F11" s="2"/>
    </row>
    <row r="12" spans="1:6" ht="17.25" customHeight="1">
      <c r="A12" s="4" t="s">
        <v>13</v>
      </c>
      <c r="B12" s="8"/>
      <c r="C12" s="12">
        <f>B10-C10</f>
        <v>1.3100059999999996</v>
      </c>
      <c r="D12" s="6" t="s">
        <v>23</v>
      </c>
      <c r="E12" s="2"/>
      <c r="F12" s="2"/>
    </row>
    <row r="13" spans="1:6" ht="14.25" customHeight="1">
      <c r="A13" s="4" t="s">
        <v>14</v>
      </c>
      <c r="B13" s="8"/>
      <c r="C13" s="7">
        <v>40000</v>
      </c>
      <c r="D13" s="13"/>
      <c r="E13" s="2"/>
      <c r="F13" s="2"/>
    </row>
    <row r="14" spans="1:6" ht="17.25" customHeight="1">
      <c r="A14" s="4" t="s">
        <v>15</v>
      </c>
      <c r="B14" s="8"/>
      <c r="C14" s="14">
        <f>C13/C12</f>
        <v>30534.211293688742</v>
      </c>
      <c r="D14" s="14"/>
      <c r="E14" s="2"/>
      <c r="F14" s="2"/>
    </row>
    <row r="15" spans="1:6" ht="14.25" customHeight="1">
      <c r="A15" s="4"/>
      <c r="B15" s="8"/>
      <c r="C15" s="14"/>
      <c r="D15" s="14"/>
      <c r="E15" s="2"/>
      <c r="F15" s="2"/>
    </row>
    <row r="16" spans="1:6" ht="14.25" customHeight="1">
      <c r="A16" s="4" t="s">
        <v>16</v>
      </c>
      <c r="B16" s="8"/>
      <c r="C16" s="15">
        <v>200000</v>
      </c>
      <c r="D16" s="13" t="s">
        <v>17</v>
      </c>
      <c r="E16" s="2"/>
      <c r="F16" s="2"/>
    </row>
    <row r="17" spans="1:6" ht="17.25" customHeight="1">
      <c r="A17" s="4" t="s">
        <v>18</v>
      </c>
      <c r="B17" s="8"/>
      <c r="C17" s="12">
        <f>(C16-C14)*C12</f>
        <v>222001.19999999992</v>
      </c>
      <c r="D17" s="14"/>
      <c r="E17" s="2"/>
      <c r="F17" s="2"/>
    </row>
    <row r="18" spans="1:6" ht="17.25" customHeight="1">
      <c r="A18" s="4" t="s">
        <v>19</v>
      </c>
      <c r="B18" s="8"/>
      <c r="C18" s="12">
        <f>C17/C16</f>
        <v>1.1100059999999996</v>
      </c>
      <c r="D18" s="13" t="s">
        <v>24</v>
      </c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43" spans="1:1">
      <c r="A43" s="2"/>
    </row>
  </sheetData>
  <printOptions gridLines="1"/>
  <pageMargins left="0.78749999999999998" right="0.78749999999999998" top="0.78749999999999998" bottom="0.78749999999999998" header="0.51180555555555496" footer="0.51180555555555496"/>
  <pageSetup paperSize="9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Расчёт - Расчёт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2020-05-31T12:50:58Z</dcterms:created>
  <dcterms:modified xsi:type="dcterms:W3CDTF">2020-07-08T08:18:22Z</dcterms:modified>
</cp:coreProperties>
</file>